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工伤" sheetId="1" r:id="rId1"/>
  </sheets>
  <definedNames/>
  <calcPr fullCalcOnLoad="1"/>
</workbook>
</file>

<file path=xl/sharedStrings.xml><?xml version="1.0" encoding="utf-8"?>
<sst xmlns="http://schemas.openxmlformats.org/spreadsheetml/2006/main" count="140" uniqueCount="44">
  <si>
    <t>山西昕宗酒业有限公司工伤保险补贴人员花名表</t>
  </si>
  <si>
    <t>序号</t>
  </si>
  <si>
    <t>姓名</t>
  </si>
  <si>
    <t>性别</t>
  </si>
  <si>
    <t>单位</t>
  </si>
  <si>
    <t>补贴金额</t>
  </si>
  <si>
    <t>备注</t>
  </si>
  <si>
    <t>贺云刚</t>
  </si>
  <si>
    <t>男</t>
  </si>
  <si>
    <t>1月-11月</t>
  </si>
  <si>
    <r>
      <t>李</t>
    </r>
    <r>
      <rPr>
        <sz val="12"/>
        <color indexed="8"/>
        <rFont val="Tahoma"/>
        <family val="0"/>
      </rPr>
      <t xml:space="preserve">  </t>
    </r>
    <r>
      <rPr>
        <sz val="12"/>
        <color indexed="8"/>
        <rFont val="宋体"/>
        <family val="0"/>
      </rPr>
      <t>鹏</t>
    </r>
  </si>
  <si>
    <t>王建华</t>
  </si>
  <si>
    <t>许廷生</t>
  </si>
  <si>
    <t>李廷生</t>
  </si>
  <si>
    <t>冯俊朝</t>
  </si>
  <si>
    <t>冀玉宁</t>
  </si>
  <si>
    <t>贺燕伟</t>
  </si>
  <si>
    <t>闫生平</t>
  </si>
  <si>
    <t>杨福明</t>
  </si>
  <si>
    <t>张福华</t>
  </si>
  <si>
    <t>冯苏平</t>
  </si>
  <si>
    <t>贺对平</t>
  </si>
  <si>
    <t>许晓兵</t>
  </si>
  <si>
    <t>王生平</t>
  </si>
  <si>
    <t>王会平</t>
  </si>
  <si>
    <t>冯桃生</t>
  </si>
  <si>
    <t>杨晓港</t>
  </si>
  <si>
    <t>马芳生</t>
  </si>
  <si>
    <t>贺成生</t>
  </si>
  <si>
    <t>贺玉平</t>
  </si>
  <si>
    <t>贺录平</t>
  </si>
  <si>
    <t>胡教君</t>
  </si>
  <si>
    <t>杨保平</t>
  </si>
  <si>
    <t>冯小倩</t>
  </si>
  <si>
    <t>女</t>
  </si>
  <si>
    <t>3月-12月</t>
  </si>
  <si>
    <t>合计</t>
  </si>
  <si>
    <t>山西昕宗酒业有限公司医疗保险补贴人员花名表</t>
  </si>
  <si>
    <t>个人</t>
  </si>
  <si>
    <t>李  鹏</t>
  </si>
  <si>
    <t>胡教军</t>
  </si>
  <si>
    <t>2月-11月</t>
  </si>
  <si>
    <t>山西昕宗酒业有限公司养老保险补贴人员花名表</t>
  </si>
  <si>
    <t>7月-11月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</si>
</sst>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color indexed="8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13" fillId="0" borderId="0" applyProtection="0">
      <alignment/>
    </xf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样式 1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7.625" style="1" customWidth="1"/>
    <col min="2" max="2" width="14.625" style="2" customWidth="1"/>
    <col min="3" max="3" width="11.00390625" style="1" customWidth="1"/>
    <col min="4" max="4" width="14.125" style="1" customWidth="1"/>
    <col min="5" max="5" width="16.75390625" style="3" customWidth="1"/>
    <col min="6" max="6" width="20.625" style="1" customWidth="1"/>
  </cols>
  <sheetData>
    <row r="1" spans="1:6" ht="48" customHeight="1">
      <c r="A1" s="4" t="s">
        <v>0</v>
      </c>
      <c r="B1" s="4"/>
      <c r="C1" s="4"/>
      <c r="D1" s="4"/>
      <c r="E1" s="4"/>
      <c r="F1" s="4"/>
    </row>
    <row r="2" spans="1:6" ht="34.5" customHeight="1">
      <c r="A2" s="5" t="s">
        <v>1</v>
      </c>
      <c r="B2" s="6" t="s">
        <v>2</v>
      </c>
      <c r="C2" s="5" t="s">
        <v>3</v>
      </c>
      <c r="D2" s="5" t="s">
        <v>4</v>
      </c>
      <c r="E2" s="19" t="s">
        <v>5</v>
      </c>
      <c r="F2" s="5" t="s">
        <v>6</v>
      </c>
    </row>
    <row r="3" spans="1:6" ht="34.5" customHeight="1">
      <c r="A3" s="5">
        <v>1</v>
      </c>
      <c r="B3" s="7" t="s">
        <v>7</v>
      </c>
      <c r="C3" s="5" t="s">
        <v>8</v>
      </c>
      <c r="D3" s="5">
        <f>40.56*11</f>
        <v>446.16</v>
      </c>
      <c r="E3" s="19">
        <f>40.56*11*0.6</f>
        <v>267.696</v>
      </c>
      <c r="F3" s="5" t="s">
        <v>9</v>
      </c>
    </row>
    <row r="4" spans="1:6" ht="34.5" customHeight="1">
      <c r="A4" s="5">
        <v>2</v>
      </c>
      <c r="B4" s="7" t="s">
        <v>10</v>
      </c>
      <c r="C4" s="5" t="s">
        <v>8</v>
      </c>
      <c r="D4" s="5">
        <f aca="true" t="shared" si="0" ref="D4:D13">40.56*11</f>
        <v>446.16</v>
      </c>
      <c r="E4" s="19">
        <f aca="true" t="shared" si="1" ref="E4:E16">40.56*11*0.6</f>
        <v>267.696</v>
      </c>
      <c r="F4" s="5" t="s">
        <v>9</v>
      </c>
    </row>
    <row r="5" spans="1:6" ht="34.5" customHeight="1">
      <c r="A5" s="5">
        <v>3</v>
      </c>
      <c r="B5" s="7" t="s">
        <v>11</v>
      </c>
      <c r="C5" s="5" t="s">
        <v>8</v>
      </c>
      <c r="D5" s="5">
        <f t="shared" si="0"/>
        <v>446.16</v>
      </c>
      <c r="E5" s="19">
        <f t="shared" si="1"/>
        <v>267.696</v>
      </c>
      <c r="F5" s="5" t="s">
        <v>9</v>
      </c>
    </row>
    <row r="6" spans="1:6" ht="34.5" customHeight="1">
      <c r="A6" s="5">
        <v>4</v>
      </c>
      <c r="B6" s="7" t="s">
        <v>12</v>
      </c>
      <c r="C6" s="5" t="s">
        <v>8</v>
      </c>
      <c r="D6" s="5">
        <f t="shared" si="0"/>
        <v>446.16</v>
      </c>
      <c r="E6" s="19">
        <f t="shared" si="1"/>
        <v>267.696</v>
      </c>
      <c r="F6" s="5" t="s">
        <v>9</v>
      </c>
    </row>
    <row r="7" spans="1:6" ht="34.5" customHeight="1">
      <c r="A7" s="5">
        <v>5</v>
      </c>
      <c r="B7" s="7" t="s">
        <v>13</v>
      </c>
      <c r="C7" s="5" t="s">
        <v>8</v>
      </c>
      <c r="D7" s="5">
        <f t="shared" si="0"/>
        <v>446.16</v>
      </c>
      <c r="E7" s="19">
        <f t="shared" si="1"/>
        <v>267.696</v>
      </c>
      <c r="F7" s="5" t="s">
        <v>9</v>
      </c>
    </row>
    <row r="8" spans="1:6" ht="34.5" customHeight="1">
      <c r="A8" s="5">
        <v>6</v>
      </c>
      <c r="B8" s="7" t="s">
        <v>14</v>
      </c>
      <c r="C8" s="5" t="s">
        <v>8</v>
      </c>
      <c r="D8" s="5">
        <f t="shared" si="0"/>
        <v>446.16</v>
      </c>
      <c r="E8" s="19">
        <f t="shared" si="1"/>
        <v>267.696</v>
      </c>
      <c r="F8" s="5" t="s">
        <v>9</v>
      </c>
    </row>
    <row r="9" spans="1:6" ht="34.5" customHeight="1">
      <c r="A9" s="5">
        <v>7</v>
      </c>
      <c r="B9" s="7" t="s">
        <v>15</v>
      </c>
      <c r="C9" s="5" t="s">
        <v>8</v>
      </c>
      <c r="D9" s="5">
        <f t="shared" si="0"/>
        <v>446.16</v>
      </c>
      <c r="E9" s="19">
        <f t="shared" si="1"/>
        <v>267.696</v>
      </c>
      <c r="F9" s="5" t="s">
        <v>9</v>
      </c>
    </row>
    <row r="10" spans="1:6" ht="34.5" customHeight="1">
      <c r="A10" s="5">
        <v>8</v>
      </c>
      <c r="B10" s="7" t="s">
        <v>16</v>
      </c>
      <c r="C10" s="5" t="s">
        <v>8</v>
      </c>
      <c r="D10" s="5">
        <f t="shared" si="0"/>
        <v>446.16</v>
      </c>
      <c r="E10" s="19">
        <f t="shared" si="1"/>
        <v>267.696</v>
      </c>
      <c r="F10" s="5" t="s">
        <v>9</v>
      </c>
    </row>
    <row r="11" spans="1:6" ht="34.5" customHeight="1">
      <c r="A11" s="5">
        <v>9</v>
      </c>
      <c r="B11" s="7" t="s">
        <v>17</v>
      </c>
      <c r="C11" s="5" t="s">
        <v>8</v>
      </c>
      <c r="D11" s="5">
        <f t="shared" si="0"/>
        <v>446.16</v>
      </c>
      <c r="E11" s="19">
        <f t="shared" si="1"/>
        <v>267.696</v>
      </c>
      <c r="F11" s="5" t="s">
        <v>9</v>
      </c>
    </row>
    <row r="12" spans="1:6" ht="34.5" customHeight="1">
      <c r="A12" s="5">
        <v>10</v>
      </c>
      <c r="B12" s="7" t="s">
        <v>18</v>
      </c>
      <c r="C12" s="5" t="s">
        <v>8</v>
      </c>
      <c r="D12" s="5">
        <f t="shared" si="0"/>
        <v>446.16</v>
      </c>
      <c r="E12" s="19">
        <f t="shared" si="1"/>
        <v>267.696</v>
      </c>
      <c r="F12" s="5" t="s">
        <v>9</v>
      </c>
    </row>
    <row r="13" spans="1:6" ht="34.5" customHeight="1">
      <c r="A13" s="5">
        <v>11</v>
      </c>
      <c r="B13" s="7" t="s">
        <v>19</v>
      </c>
      <c r="C13" s="5" t="s">
        <v>8</v>
      </c>
      <c r="D13" s="5">
        <f t="shared" si="0"/>
        <v>446.16</v>
      </c>
      <c r="E13" s="19">
        <f t="shared" si="1"/>
        <v>267.696</v>
      </c>
      <c r="F13" s="5" t="s">
        <v>9</v>
      </c>
    </row>
    <row r="14" spans="1:6" ht="34.5" customHeight="1">
      <c r="A14" s="5">
        <v>12</v>
      </c>
      <c r="B14" s="7" t="s">
        <v>20</v>
      </c>
      <c r="C14" s="5" t="s">
        <v>8</v>
      </c>
      <c r="D14" s="5">
        <f aca="true" t="shared" si="2" ref="D14:D26">40.56*11</f>
        <v>446.16</v>
      </c>
      <c r="E14" s="19">
        <f aca="true" t="shared" si="3" ref="E14:E26">40.56*11*0.6</f>
        <v>267.696</v>
      </c>
      <c r="F14" s="5" t="s">
        <v>9</v>
      </c>
    </row>
    <row r="15" spans="1:6" ht="34.5" customHeight="1">
      <c r="A15" s="5">
        <v>13</v>
      </c>
      <c r="B15" s="7" t="s">
        <v>21</v>
      </c>
      <c r="C15" s="5" t="s">
        <v>8</v>
      </c>
      <c r="D15" s="5">
        <f t="shared" si="2"/>
        <v>446.16</v>
      </c>
      <c r="E15" s="19">
        <f t="shared" si="3"/>
        <v>267.696</v>
      </c>
      <c r="F15" s="5" t="s">
        <v>9</v>
      </c>
    </row>
    <row r="16" spans="1:6" ht="34.5" customHeight="1">
      <c r="A16" s="5">
        <v>14</v>
      </c>
      <c r="B16" s="7" t="s">
        <v>22</v>
      </c>
      <c r="C16" s="5" t="s">
        <v>8</v>
      </c>
      <c r="D16" s="5">
        <f t="shared" si="2"/>
        <v>446.16</v>
      </c>
      <c r="E16" s="19">
        <f t="shared" si="3"/>
        <v>267.696</v>
      </c>
      <c r="F16" s="5" t="s">
        <v>9</v>
      </c>
    </row>
    <row r="17" spans="1:6" ht="34.5" customHeight="1">
      <c r="A17" s="5">
        <v>15</v>
      </c>
      <c r="B17" s="7" t="s">
        <v>23</v>
      </c>
      <c r="C17" s="5" t="s">
        <v>8</v>
      </c>
      <c r="D17" s="5">
        <f t="shared" si="2"/>
        <v>446.16</v>
      </c>
      <c r="E17" s="19">
        <f t="shared" si="3"/>
        <v>267.696</v>
      </c>
      <c r="F17" s="5" t="s">
        <v>9</v>
      </c>
    </row>
    <row r="18" spans="1:6" ht="34.5" customHeight="1">
      <c r="A18" s="5">
        <v>16</v>
      </c>
      <c r="B18" s="7" t="s">
        <v>24</v>
      </c>
      <c r="C18" s="5" t="s">
        <v>8</v>
      </c>
      <c r="D18" s="5">
        <f t="shared" si="2"/>
        <v>446.16</v>
      </c>
      <c r="E18" s="19">
        <f t="shared" si="3"/>
        <v>267.696</v>
      </c>
      <c r="F18" s="5" t="s">
        <v>9</v>
      </c>
    </row>
    <row r="19" spans="1:6" ht="34.5" customHeight="1">
      <c r="A19" s="5">
        <v>17</v>
      </c>
      <c r="B19" s="7" t="s">
        <v>25</v>
      </c>
      <c r="C19" s="5" t="s">
        <v>8</v>
      </c>
      <c r="D19" s="5">
        <f t="shared" si="2"/>
        <v>446.16</v>
      </c>
      <c r="E19" s="19">
        <f t="shared" si="3"/>
        <v>267.696</v>
      </c>
      <c r="F19" s="5" t="s">
        <v>9</v>
      </c>
    </row>
    <row r="20" spans="1:6" ht="34.5" customHeight="1">
      <c r="A20" s="5">
        <v>18</v>
      </c>
      <c r="B20" s="7" t="s">
        <v>26</v>
      </c>
      <c r="C20" s="5" t="s">
        <v>8</v>
      </c>
      <c r="D20" s="5">
        <f t="shared" si="2"/>
        <v>446.16</v>
      </c>
      <c r="E20" s="19">
        <f t="shared" si="3"/>
        <v>267.696</v>
      </c>
      <c r="F20" s="5" t="s">
        <v>9</v>
      </c>
    </row>
    <row r="21" spans="1:6" ht="34.5" customHeight="1">
      <c r="A21" s="5">
        <v>19</v>
      </c>
      <c r="B21" s="7" t="s">
        <v>27</v>
      </c>
      <c r="C21" s="5" t="s">
        <v>8</v>
      </c>
      <c r="D21" s="5">
        <f t="shared" si="2"/>
        <v>446.16</v>
      </c>
      <c r="E21" s="19">
        <f t="shared" si="3"/>
        <v>267.696</v>
      </c>
      <c r="F21" s="5" t="s">
        <v>9</v>
      </c>
    </row>
    <row r="22" spans="1:6" ht="34.5" customHeight="1">
      <c r="A22" s="5">
        <v>20</v>
      </c>
      <c r="B22" s="7" t="s">
        <v>28</v>
      </c>
      <c r="C22" s="5" t="s">
        <v>8</v>
      </c>
      <c r="D22" s="5">
        <f t="shared" si="2"/>
        <v>446.16</v>
      </c>
      <c r="E22" s="19">
        <f t="shared" si="3"/>
        <v>267.696</v>
      </c>
      <c r="F22" s="5" t="s">
        <v>9</v>
      </c>
    </row>
    <row r="23" spans="1:6" ht="34.5" customHeight="1">
      <c r="A23" s="5">
        <v>21</v>
      </c>
      <c r="B23" s="7" t="s">
        <v>29</v>
      </c>
      <c r="C23" s="5" t="s">
        <v>8</v>
      </c>
      <c r="D23" s="5">
        <f t="shared" si="2"/>
        <v>446.16</v>
      </c>
      <c r="E23" s="19">
        <f t="shared" si="3"/>
        <v>267.696</v>
      </c>
      <c r="F23" s="5" t="s">
        <v>9</v>
      </c>
    </row>
    <row r="24" spans="1:6" ht="34.5" customHeight="1">
      <c r="A24" s="5">
        <v>22</v>
      </c>
      <c r="B24" s="7" t="s">
        <v>30</v>
      </c>
      <c r="C24" s="5" t="s">
        <v>8</v>
      </c>
      <c r="D24" s="5">
        <f t="shared" si="2"/>
        <v>446.16</v>
      </c>
      <c r="E24" s="19">
        <f t="shared" si="3"/>
        <v>267.696</v>
      </c>
      <c r="F24" s="5" t="s">
        <v>9</v>
      </c>
    </row>
    <row r="25" spans="1:6" ht="34.5" customHeight="1">
      <c r="A25" s="5">
        <v>23</v>
      </c>
      <c r="B25" s="7" t="s">
        <v>31</v>
      </c>
      <c r="C25" s="5" t="s">
        <v>8</v>
      </c>
      <c r="D25" s="5">
        <f t="shared" si="2"/>
        <v>446.16</v>
      </c>
      <c r="E25" s="19">
        <f t="shared" si="3"/>
        <v>267.696</v>
      </c>
      <c r="F25" s="5" t="s">
        <v>9</v>
      </c>
    </row>
    <row r="26" spans="1:6" ht="34.5" customHeight="1">
      <c r="A26" s="5">
        <v>24</v>
      </c>
      <c r="B26" s="7" t="s">
        <v>32</v>
      </c>
      <c r="C26" s="5" t="s">
        <v>8</v>
      </c>
      <c r="D26" s="5">
        <f t="shared" si="2"/>
        <v>446.16</v>
      </c>
      <c r="E26" s="19">
        <f t="shared" si="3"/>
        <v>267.696</v>
      </c>
      <c r="F26" s="5" t="s">
        <v>9</v>
      </c>
    </row>
    <row r="27" spans="1:6" ht="34.5" customHeight="1">
      <c r="A27" s="5">
        <v>25</v>
      </c>
      <c r="B27" s="7" t="s">
        <v>33</v>
      </c>
      <c r="C27" s="5" t="s">
        <v>34</v>
      </c>
      <c r="D27" s="5">
        <f>40.56*10</f>
        <v>405.6</v>
      </c>
      <c r="E27" s="19">
        <f>40.56*10*0.6</f>
        <v>243.36</v>
      </c>
      <c r="F27" s="20" t="s">
        <v>35</v>
      </c>
    </row>
    <row r="28" spans="1:6" ht="34.5" customHeight="1">
      <c r="A28" s="5" t="s">
        <v>36</v>
      </c>
      <c r="B28" s="6"/>
      <c r="C28" s="8"/>
      <c r="D28" s="5"/>
      <c r="E28" s="19">
        <f>SUM(E3:E27)</f>
        <v>6668.0639999999985</v>
      </c>
      <c r="F28" s="5"/>
    </row>
    <row r="29" spans="1:7" ht="51.75" customHeight="1">
      <c r="A29" s="9" t="s">
        <v>37</v>
      </c>
      <c r="B29" s="9"/>
      <c r="C29" s="9"/>
      <c r="D29" s="9"/>
      <c r="E29" s="9"/>
      <c r="F29" s="21"/>
      <c r="G29" s="9"/>
    </row>
    <row r="30" spans="1:7" ht="34.5" customHeight="1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38</v>
      </c>
      <c r="F30" s="22" t="s">
        <v>5</v>
      </c>
      <c r="G30" s="10" t="s">
        <v>6</v>
      </c>
    </row>
    <row r="31" spans="1:7" ht="34.5" customHeight="1">
      <c r="A31" s="10">
        <v>1</v>
      </c>
      <c r="B31" s="11" t="s">
        <v>7</v>
      </c>
      <c r="C31" s="12" t="s">
        <v>8</v>
      </c>
      <c r="D31" s="13">
        <f>277.41*11</f>
        <v>3051.51</v>
      </c>
      <c r="E31" s="13">
        <f>82.26*11</f>
        <v>904.86</v>
      </c>
      <c r="F31" s="23">
        <f>(D31+E31)*0.6</f>
        <v>2373.822</v>
      </c>
      <c r="G31" s="13" t="s">
        <v>9</v>
      </c>
    </row>
    <row r="32" spans="1:7" ht="34.5" customHeight="1">
      <c r="A32" s="10">
        <v>2</v>
      </c>
      <c r="B32" s="11" t="s">
        <v>11</v>
      </c>
      <c r="C32" s="12" t="s">
        <v>8</v>
      </c>
      <c r="D32" s="13">
        <v>3051.51</v>
      </c>
      <c r="E32" s="13">
        <v>904.86</v>
      </c>
      <c r="F32" s="23">
        <v>2373.822</v>
      </c>
      <c r="G32" s="13" t="s">
        <v>9</v>
      </c>
    </row>
    <row r="33" spans="1:7" ht="34.5" customHeight="1">
      <c r="A33" s="10">
        <v>3</v>
      </c>
      <c r="B33" s="11" t="s">
        <v>39</v>
      </c>
      <c r="C33" s="12" t="s">
        <v>8</v>
      </c>
      <c r="D33" s="13">
        <v>3051.51</v>
      </c>
      <c r="E33" s="13">
        <v>904.86</v>
      </c>
      <c r="F33" s="23">
        <v>2373.822</v>
      </c>
      <c r="G33" s="13" t="s">
        <v>9</v>
      </c>
    </row>
    <row r="34" spans="1:7" ht="34.5" customHeight="1">
      <c r="A34" s="10">
        <v>4</v>
      </c>
      <c r="B34" s="11" t="s">
        <v>19</v>
      </c>
      <c r="C34" s="12" t="s">
        <v>8</v>
      </c>
      <c r="D34" s="13">
        <v>3051.51</v>
      </c>
      <c r="E34" s="13">
        <v>904.86</v>
      </c>
      <c r="F34" s="23">
        <v>2373.822</v>
      </c>
      <c r="G34" s="13" t="s">
        <v>9</v>
      </c>
    </row>
    <row r="35" spans="1:7" ht="34.5" customHeight="1">
      <c r="A35" s="10">
        <v>5</v>
      </c>
      <c r="B35" s="11" t="s">
        <v>40</v>
      </c>
      <c r="C35" s="12" t="s">
        <v>8</v>
      </c>
      <c r="D35" s="13">
        <f>277.41*10</f>
        <v>2774.1000000000004</v>
      </c>
      <c r="E35" s="13">
        <f>82.26*10</f>
        <v>822.6</v>
      </c>
      <c r="F35" s="23">
        <v>2458.02</v>
      </c>
      <c r="G35" s="13" t="s">
        <v>41</v>
      </c>
    </row>
    <row r="36" spans="1:7" ht="34.5" customHeight="1">
      <c r="A36" s="10">
        <v>6</v>
      </c>
      <c r="B36" s="11" t="s">
        <v>21</v>
      </c>
      <c r="C36" s="12" t="s">
        <v>8</v>
      </c>
      <c r="D36" s="13">
        <v>3051.51</v>
      </c>
      <c r="E36" s="13">
        <v>904.86</v>
      </c>
      <c r="F36" s="23">
        <v>2373.822</v>
      </c>
      <c r="G36" s="13" t="s">
        <v>9</v>
      </c>
    </row>
    <row r="37" spans="1:7" ht="34.5" customHeight="1">
      <c r="A37" s="5" t="s">
        <v>36</v>
      </c>
      <c r="B37" s="14"/>
      <c r="C37" s="14"/>
      <c r="D37" s="14"/>
      <c r="E37" s="14"/>
      <c r="F37" s="19">
        <v>14327.12</v>
      </c>
      <c r="G37" s="14"/>
    </row>
    <row r="38" spans="1:7" ht="48" customHeight="1">
      <c r="A38" s="15" t="s">
        <v>42</v>
      </c>
      <c r="B38" s="15"/>
      <c r="C38" s="15"/>
      <c r="D38" s="15"/>
      <c r="E38" s="15"/>
      <c r="F38" s="15"/>
      <c r="G38" s="15"/>
    </row>
    <row r="39" spans="1:7" ht="34.5" customHeight="1">
      <c r="A39" s="5" t="s">
        <v>1</v>
      </c>
      <c r="B39" s="5" t="s">
        <v>2</v>
      </c>
      <c r="C39" s="5" t="s">
        <v>3</v>
      </c>
      <c r="D39" s="5" t="s">
        <v>4</v>
      </c>
      <c r="E39" s="5" t="s">
        <v>38</v>
      </c>
      <c r="F39" s="19" t="s">
        <v>5</v>
      </c>
      <c r="G39" s="5" t="s">
        <v>6</v>
      </c>
    </row>
    <row r="40" spans="1:7" ht="34.5" customHeight="1">
      <c r="A40" s="5">
        <v>1</v>
      </c>
      <c r="B40" s="16" t="s">
        <v>7</v>
      </c>
      <c r="C40" s="17" t="s">
        <v>8</v>
      </c>
      <c r="D40" s="5">
        <f aca="true" t="shared" si="4" ref="D40:D44">618.08*11</f>
        <v>6798.88</v>
      </c>
      <c r="E40" s="5">
        <f aca="true" t="shared" si="5" ref="E40:E44">309.04*11</f>
        <v>3399.44</v>
      </c>
      <c r="F40" s="19">
        <f aca="true" t="shared" si="6" ref="F40:F46">(D40+E40)*0.6</f>
        <v>6118.991999999999</v>
      </c>
      <c r="G40" s="5" t="s">
        <v>9</v>
      </c>
    </row>
    <row r="41" spans="1:7" ht="34.5" customHeight="1">
      <c r="A41" s="5">
        <v>2</v>
      </c>
      <c r="B41" s="18" t="s">
        <v>11</v>
      </c>
      <c r="C41" s="17" t="s">
        <v>8</v>
      </c>
      <c r="D41" s="5">
        <f t="shared" si="4"/>
        <v>6798.88</v>
      </c>
      <c r="E41" s="5">
        <f t="shared" si="5"/>
        <v>3399.44</v>
      </c>
      <c r="F41" s="19">
        <f t="shared" si="6"/>
        <v>6118.991999999999</v>
      </c>
      <c r="G41" s="5" t="s">
        <v>9</v>
      </c>
    </row>
    <row r="42" spans="1:7" ht="34.5" customHeight="1">
      <c r="A42" s="5">
        <v>3</v>
      </c>
      <c r="B42" s="18" t="s">
        <v>39</v>
      </c>
      <c r="C42" s="17" t="s">
        <v>8</v>
      </c>
      <c r="D42" s="5">
        <f t="shared" si="4"/>
        <v>6798.88</v>
      </c>
      <c r="E42" s="5">
        <f t="shared" si="5"/>
        <v>3399.44</v>
      </c>
      <c r="F42" s="19">
        <f t="shared" si="6"/>
        <v>6118.991999999999</v>
      </c>
      <c r="G42" s="5" t="s">
        <v>9</v>
      </c>
    </row>
    <row r="43" spans="1:7" ht="34.5" customHeight="1">
      <c r="A43" s="5">
        <v>4</v>
      </c>
      <c r="B43" s="18" t="s">
        <v>19</v>
      </c>
      <c r="C43" s="17" t="s">
        <v>8</v>
      </c>
      <c r="D43" s="5">
        <f t="shared" si="4"/>
        <v>6798.88</v>
      </c>
      <c r="E43" s="5">
        <f t="shared" si="5"/>
        <v>3399.44</v>
      </c>
      <c r="F43" s="19">
        <f t="shared" si="6"/>
        <v>6118.991999999999</v>
      </c>
      <c r="G43" s="5" t="s">
        <v>9</v>
      </c>
    </row>
    <row r="44" spans="1:7" ht="34.5" customHeight="1">
      <c r="A44" s="5">
        <v>5</v>
      </c>
      <c r="B44" s="18" t="s">
        <v>21</v>
      </c>
      <c r="C44" s="17" t="s">
        <v>8</v>
      </c>
      <c r="D44" s="5">
        <f t="shared" si="4"/>
        <v>6798.88</v>
      </c>
      <c r="E44" s="5">
        <f t="shared" si="5"/>
        <v>3399.44</v>
      </c>
      <c r="F44" s="19">
        <f t="shared" si="6"/>
        <v>6118.991999999999</v>
      </c>
      <c r="G44" s="5" t="s">
        <v>9</v>
      </c>
    </row>
    <row r="45" spans="1:7" ht="34.5" customHeight="1">
      <c r="A45" s="5">
        <v>6</v>
      </c>
      <c r="B45" s="18" t="s">
        <v>31</v>
      </c>
      <c r="C45" s="17" t="s">
        <v>8</v>
      </c>
      <c r="D45" s="5">
        <f>618.08*10</f>
        <v>6180.8</v>
      </c>
      <c r="E45" s="5">
        <f>309.04*10</f>
        <v>3090.4</v>
      </c>
      <c r="F45" s="19">
        <f t="shared" si="6"/>
        <v>5562.72</v>
      </c>
      <c r="G45" s="5" t="s">
        <v>41</v>
      </c>
    </row>
    <row r="46" spans="1:7" ht="34.5" customHeight="1">
      <c r="A46" s="5">
        <v>7</v>
      </c>
      <c r="B46" s="18" t="s">
        <v>28</v>
      </c>
      <c r="C46" s="17" t="s">
        <v>8</v>
      </c>
      <c r="D46" s="5">
        <f>618.08*5</f>
        <v>3090.4</v>
      </c>
      <c r="E46" s="5">
        <f>309.04*5</f>
        <v>1545.2</v>
      </c>
      <c r="F46" s="19">
        <f t="shared" si="6"/>
        <v>2781.36</v>
      </c>
      <c r="G46" s="5" t="s">
        <v>43</v>
      </c>
    </row>
    <row r="47" spans="1:7" ht="34.5" customHeight="1">
      <c r="A47" s="5" t="s">
        <v>36</v>
      </c>
      <c r="B47" s="14"/>
      <c r="C47" s="14"/>
      <c r="D47" s="14"/>
      <c r="E47" s="14"/>
      <c r="F47" s="19">
        <v>38939.03</v>
      </c>
      <c r="G47" s="14"/>
    </row>
  </sheetData>
  <sheetProtection/>
  <mergeCells count="3">
    <mergeCell ref="A1:F1"/>
    <mergeCell ref="A29:G29"/>
    <mergeCell ref="A38:G38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2016-12-02T16:54:00Z</dcterms:created>
  <dcterms:modified xsi:type="dcterms:W3CDTF">2023-12-13T19:33:32Z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545DD39B426E40C4991C7C07AB28C46B_13</vt:lpwstr>
  </property>
  <property fmtid="{D5CDD505-2E9C-101B-9397-08002B2CF9AE}" pid="4" name="퀀_generated_2.-2147483648">
    <vt:i4>2052</vt:i4>
  </property>
</Properties>
</file>